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ar_Rbh\Desktop\"/>
    </mc:Choice>
  </mc:AlternateContent>
  <xr:revisionPtr revIDLastSave="0" documentId="8_{B1833D8E-B09E-4122-B113-860BBAF099A3}" xr6:coauthVersionLast="47" xr6:coauthVersionMax="47" xr10:uidLastSave="{00000000-0000-0000-0000-000000000000}"/>
  <bookViews>
    <workbookView xWindow="-22185" yWindow="900" windowWidth="21600" windowHeight="11385" xr2:uid="{00000000-000D-0000-FFFF-FFFF00000000}"/>
  </bookViews>
  <sheets>
    <sheet name="OAT en cours" sheetId="6" r:id="rId1"/>
  </sheets>
  <calcPr calcId="191029"/>
</workbook>
</file>

<file path=xl/calcChain.xml><?xml version="1.0" encoding="utf-8"?>
<calcChain xmlns="http://schemas.openxmlformats.org/spreadsheetml/2006/main">
  <c r="E58" i="6" l="1"/>
  <c r="E64" i="6"/>
  <c r="F65" i="6" l="1"/>
  <c r="F64" i="6" l="1"/>
  <c r="F63" i="6" l="1"/>
  <c r="E60" i="6" l="1"/>
  <c r="F60" i="6" s="1"/>
  <c r="F62" i="6"/>
  <c r="F61" i="6"/>
  <c r="F59" i="6"/>
  <c r="F58" i="6"/>
  <c r="F66" i="6" s="1"/>
  <c r="F57" i="6"/>
  <c r="E56" i="6"/>
  <c r="F56" i="6" s="1"/>
  <c r="F55" i="6"/>
  <c r="F54" i="6"/>
  <c r="E53" i="6"/>
  <c r="F53" i="6" s="1"/>
  <c r="F52" i="6"/>
  <c r="F51" i="6"/>
  <c r="E50" i="6"/>
  <c r="F50" i="6" s="1"/>
  <c r="F49" i="6"/>
  <c r="F48" i="6"/>
  <c r="E47" i="6"/>
  <c r="F47" i="6" s="1"/>
  <c r="F46" i="6"/>
  <c r="E45" i="6"/>
  <c r="F45" i="6" s="1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E29" i="6"/>
  <c r="E30" i="6" s="1"/>
  <c r="F30" i="6" s="1"/>
  <c r="F28" i="6"/>
  <c r="F27" i="6"/>
  <c r="F26" i="6"/>
  <c r="F25" i="6"/>
  <c r="F21" i="6"/>
  <c r="F20" i="6"/>
  <c r="F19" i="6"/>
  <c r="F18" i="6"/>
  <c r="F17" i="6"/>
  <c r="F16" i="6"/>
  <c r="F15" i="6"/>
  <c r="F14" i="6"/>
  <c r="F13" i="6"/>
  <c r="F12" i="6"/>
  <c r="F9" i="6"/>
  <c r="F8" i="6"/>
  <c r="F29" i="6" l="1"/>
</calcChain>
</file>

<file path=xl/sharedStrings.xml><?xml version="1.0" encoding="utf-8"?>
<sst xmlns="http://schemas.openxmlformats.org/spreadsheetml/2006/main" count="144" uniqueCount="131">
  <si>
    <t>Code ISIN</t>
  </si>
  <si>
    <t>Date émission</t>
  </si>
  <si>
    <t>Liste des Obligations Assimilables du Trésor en cours</t>
  </si>
  <si>
    <t>Libellé Valeur</t>
  </si>
  <si>
    <t>Valeur      Nominale</t>
  </si>
  <si>
    <t>Quantité globale en cours</t>
  </si>
  <si>
    <t>Montant de l'encours (DA)</t>
  </si>
  <si>
    <t>DZ0000401327</t>
  </si>
  <si>
    <t>OAT 10 ANS 2,75 %Echéance 01/03/2031</t>
  </si>
  <si>
    <t>-</t>
  </si>
  <si>
    <t>DZ0000401335</t>
  </si>
  <si>
    <t>OAT 15 ANS 3,00 %Echéance 01/03/2036</t>
  </si>
  <si>
    <t>DZ0000401350</t>
  </si>
  <si>
    <t>OAT 10 ANS 5,38 %Echéance 25/07/2031</t>
  </si>
  <si>
    <t>DZ0000401368</t>
  </si>
  <si>
    <t>OAT 15 ANS 5,71 %Echéance 25/07/2036</t>
  </si>
  <si>
    <t>DZ0000401376</t>
  </si>
  <si>
    <t>OAT 10 ANS 2,75 %Echéance 29/07/2031</t>
  </si>
  <si>
    <t>DZ0000401384</t>
  </si>
  <si>
    <t>OAT 15 ANS 3,00 %Echéance 29/07/2036</t>
  </si>
  <si>
    <t>DZ0000401392</t>
  </si>
  <si>
    <t>OAT 10 ANS 5,38 %Echéance 17/08/2031</t>
  </si>
  <si>
    <t>DZ0000401400</t>
  </si>
  <si>
    <t>OAT 15 ANS 5,71 %Echéance 17/08/2036</t>
  </si>
  <si>
    <t>DZ0000401418</t>
  </si>
  <si>
    <t>OAT 10 ANS 2,75 %Echéance 05/09/2031</t>
  </si>
  <si>
    <t>DZ0000401426</t>
  </si>
  <si>
    <t>OAT 15 ANS 3,00 %Echéance 05/09/2036</t>
  </si>
  <si>
    <t>DZ0000401434</t>
  </si>
  <si>
    <t>OAT 10 ANS 5,38 %Echéance 14/09/2031</t>
  </si>
  <si>
    <t>DZ0000401442</t>
  </si>
  <si>
    <t>OAT 15 ANS 5,71 %Echéance 14/09/2036</t>
  </si>
  <si>
    <t>DZ0000401459</t>
  </si>
  <si>
    <t>OAT 10 ANS 2,75 %Echéance 28/10/2031</t>
  </si>
  <si>
    <t>DZ0000401467</t>
  </si>
  <si>
    <t>OAT 15 ANS 3,00 %Echéance 28/10/2036</t>
  </si>
  <si>
    <t>DZ0000401475</t>
  </si>
  <si>
    <t>OAT 10 ANS 5,38 %Echéance 14/11/2031</t>
  </si>
  <si>
    <t>DZ0000401483</t>
  </si>
  <si>
    <t>OAT 15 ANS 5,71 %Echéance 14/11/2036</t>
  </si>
  <si>
    <t>DZ0000401533</t>
  </si>
  <si>
    <t>OAT 07 ANS 5,00%Echéance  31/03/2029</t>
  </si>
  <si>
    <t>DZ0000401541</t>
  </si>
  <si>
    <t xml:space="preserve">OAT 10 ANS 5,75%Echéance 31/03/2032 </t>
  </si>
  <si>
    <t>DZ0000401558</t>
  </si>
  <si>
    <t xml:space="preserve">OAT 15 ANS 6,50%Echéance 31/03/2037 </t>
  </si>
  <si>
    <t>DZ0000401582</t>
  </si>
  <si>
    <t>OAT 10 ANS 2,75 %Echéance 03/06/2032</t>
  </si>
  <si>
    <t>DZ0000401590</t>
  </si>
  <si>
    <t>OAT 15 ANS 3,00 %Echéance 03/06/2037</t>
  </si>
  <si>
    <t>DZ0000401608</t>
  </si>
  <si>
    <t xml:space="preserve">OAT 10 ANS, 5,38% Échéance 30/11/2032  </t>
  </si>
  <si>
    <t>DZ0000401616</t>
  </si>
  <si>
    <t>OAT 15 ANS, 5,71% Échéance 30/11/2037</t>
  </si>
  <si>
    <t>DZ0000401624</t>
  </si>
  <si>
    <t>OAT 10 ANS 2,75 %Echéance 01/03/2033</t>
  </si>
  <si>
    <t>DZ0000401632</t>
  </si>
  <si>
    <t>OAT 15 ANS 3,00 %Echéance 01/03/2038</t>
  </si>
  <si>
    <t>DZ0000700181</t>
  </si>
  <si>
    <t>OAT 15 ANS 3,75 %Echéance18/03/2024</t>
  </si>
  <si>
    <t>DZ0000700215</t>
  </si>
  <si>
    <t>OAT 15 ANS 3,75 %Echéance 07/04/2025</t>
  </si>
  <si>
    <t>DZ0000700249</t>
  </si>
  <si>
    <t>OAT 15 ANS 3,75 %Echéance 01/06/2026</t>
  </si>
  <si>
    <t>DZ0000700272</t>
  </si>
  <si>
    <t>OAT 15 ANS 3,75 %Echéance 03/05/2027</t>
  </si>
  <si>
    <t>DZ0000700306</t>
  </si>
  <si>
    <t>OAT 15 ANS 3,75 %Echéance 07/07/2028</t>
  </si>
  <si>
    <t>DZ0000700330</t>
  </si>
  <si>
    <t>OAT 15 ANS 3,75% Echéance 23/03/2029</t>
  </si>
  <si>
    <t>DZ0000700355</t>
  </si>
  <si>
    <t>OAT 10 ANS 3,75% Echéance 12/07/2025</t>
  </si>
  <si>
    <t>DZ0000700363</t>
  </si>
  <si>
    <t>OAT 15 ANS 4,00% Echéance 19/07/2030</t>
  </si>
  <si>
    <t>DZ0000700397</t>
  </si>
  <si>
    <t>OAT 10 ANS 4,00% Echéance 29/10/2027</t>
  </si>
  <si>
    <t>DZ0000700405</t>
  </si>
  <si>
    <t>OAT 07 ANS 5,00% Echéance 14/01/2025</t>
  </si>
  <si>
    <t>DZ0000700413</t>
  </si>
  <si>
    <t>OAT 10 ANS 5,75% Echéance 21/01/2028</t>
  </si>
  <si>
    <t>DZ0000700421</t>
  </si>
  <si>
    <t>OAT 15 ANS 6,50% Echéance 04/02/2033</t>
  </si>
  <si>
    <t>DZ0000700439</t>
  </si>
  <si>
    <t>OAT 10 ANS 5,75% Echéance 03/02/2029</t>
  </si>
  <si>
    <t>DZ0000700447</t>
  </si>
  <si>
    <t>OAT 07 ANS 5,00% Echéance 10/03/2026</t>
  </si>
  <si>
    <t>DZ0000700454</t>
  </si>
  <si>
    <t>OAT 15 ANS 6,50% Echéance 21/04/2034</t>
  </si>
  <si>
    <t>DZ0000700462</t>
  </si>
  <si>
    <t>OAT 07 ANS 5,00% Echéance 06/10/2026</t>
  </si>
  <si>
    <t>DZ0000700470</t>
  </si>
  <si>
    <t>OAT 10 ANS 5,75% Echéance 23/02/2030</t>
  </si>
  <si>
    <t>DZ0000700488</t>
  </si>
  <si>
    <t>OAT 15 ANS 6,50% Echéance 26/04/2035</t>
  </si>
  <si>
    <t>DZ0000700496</t>
  </si>
  <si>
    <t>OAT 07 ANS 5,00% Echéance 05/07/2027</t>
  </si>
  <si>
    <t>DZ0000700504</t>
  </si>
  <si>
    <t>OAT 10 ANS 5,75% Echéance 14/03/2031</t>
  </si>
  <si>
    <t>DZ0000700512</t>
  </si>
  <si>
    <t>OAT 15 ANS 6,50% Echéance 04/04/2036</t>
  </si>
  <si>
    <t>DZ0000700520</t>
  </si>
  <si>
    <t>OAT 07 ANS 5,00% Echéance 20/06/2028</t>
  </si>
  <si>
    <t>DZ0000700538</t>
  </si>
  <si>
    <t>OAT 07 ANS 5,00% Echéance 04/09/2029</t>
  </si>
  <si>
    <t>DZ0000700546</t>
  </si>
  <si>
    <t>OAT 15 ANS 6,50% Echéance 04/12/2037</t>
  </si>
  <si>
    <t>DZ0000700553</t>
  </si>
  <si>
    <t>OAT 07 ANS 5,00% Echéance 29/01/2030</t>
  </si>
  <si>
    <t>DZ0000700561</t>
  </si>
  <si>
    <t>OAT 07 ANS 5,00% Echéance 07/05/2030</t>
  </si>
  <si>
    <t>DZ0000700579</t>
  </si>
  <si>
    <t>OAT 07 ANS 5,00% Echéance 18/06/2030</t>
  </si>
  <si>
    <t>DZ0000700587</t>
  </si>
  <si>
    <t>OAT 10 ANS 5,75% Echéance 03/09/2033</t>
  </si>
  <si>
    <t>DZ0000700595</t>
  </si>
  <si>
    <t>OAT 15 ANS 6,50% Echéance 24/09/2038</t>
  </si>
  <si>
    <t>DZ0000700603</t>
  </si>
  <si>
    <t>OAT 07 ANS 5,00% Echéance 29/10/2030</t>
  </si>
  <si>
    <t>DZ0000700611</t>
  </si>
  <si>
    <t>OAT 10 ANS 5,75% Echéance 03/12/2033</t>
  </si>
  <si>
    <t>DZ0000700629</t>
  </si>
  <si>
    <t>OAT 15 ANS 6,50% Echéance 10/12/2038</t>
  </si>
  <si>
    <t>TOTAL</t>
  </si>
  <si>
    <t>DZ0000700637</t>
  </si>
  <si>
    <t>OAT 15 ANS 6,50% Echéance 04/02/2039</t>
  </si>
  <si>
    <t>DZ0000700645</t>
  </si>
  <si>
    <t>OAT 07 ANS 5,00% Echéance 25/02/2031</t>
  </si>
  <si>
    <t>DZ0000700652</t>
  </si>
  <si>
    <t>OAT 15 ANS 6,50% Echéance 17/03/2039</t>
  </si>
  <si>
    <t>Arrêtée au 27 Mars 2024</t>
  </si>
  <si>
    <t>Nombre de valeurs :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</si>
</sst>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_D_A_-;\-* #,##0.00\ _D_A_-;_-* &quot;-&quot;??\ _D_A_-;_-@_-"/>
  </numFmts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right" vertical="center"/>
    </xf>
    <xf numFmtId="165" fontId="0" fillId="3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0" borderId="1" xfId="0" applyFont="1" applyBorder="1" applyAlignment="1">
      <alignment horizontal="left"/>
    </xf>
    <xf numFmtId="164" fontId="0" fillId="0" borderId="0" xfId="0" applyNumberFormat="1"/>
    <xf numFmtId="165" fontId="0" fillId="2" borderId="1" xfId="1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right" vertical="center"/>
    </xf>
    <xf numFmtId="166" fontId="0" fillId="0" borderId="0" xfId="0" applyNumberFormat="1"/>
    <xf numFmtId="0" fontId="6" fillId="2" borderId="0" xfId="0" applyFont="1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4" fontId="0" fillId="4" borderId="1" xfId="0" applyNumberForma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right" vertical="center"/>
    </xf>
    <xf numFmtId="165" fontId="0" fillId="4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3282B-17FE-4436-987D-27D97CBDFE83}">
  <dimension ref="A1:H69"/>
  <sheetViews>
    <sheetView tabSelected="1" topLeftCell="C41" workbookViewId="0">
      <selection activeCell="F72" sqref="F72"/>
    </sheetView>
  </sheetViews>
  <sheetFormatPr baseColWidth="10" defaultRowHeight="15" x14ac:dyDescent="0.25"/>
  <cols>
    <col min="1" max="1" width="18.5703125" customWidth="1"/>
    <col min="2" max="2" width="36.85546875" bestFit="1" customWidth="1"/>
    <col min="3" max="3" width="13.5703125" bestFit="1" customWidth="1"/>
    <col min="4" max="4" width="16.28515625" customWidth="1"/>
    <col min="5" max="5" width="24" bestFit="1" customWidth="1"/>
    <col min="6" max="6" width="24.7109375" bestFit="1" customWidth="1"/>
    <col min="7" max="8" width="21.42578125" bestFit="1" customWidth="1"/>
  </cols>
  <sheetData>
    <row r="1" spans="1:6" ht="15.75" x14ac:dyDescent="0.25">
      <c r="A1" s="30" t="s">
        <v>2</v>
      </c>
      <c r="B1" s="30"/>
      <c r="C1" s="30"/>
      <c r="D1" s="30"/>
      <c r="E1" s="30"/>
      <c r="F1" s="30"/>
    </row>
    <row r="2" spans="1:6" ht="15.75" x14ac:dyDescent="0.25">
      <c r="A2" s="31" t="s">
        <v>129</v>
      </c>
      <c r="B2" s="31"/>
      <c r="C2" s="31"/>
      <c r="D2" s="31"/>
      <c r="E2" s="31"/>
      <c r="F2" s="31"/>
    </row>
    <row r="4" spans="1:6" x14ac:dyDescent="0.25">
      <c r="A4" s="33" t="s">
        <v>0</v>
      </c>
      <c r="B4" s="33" t="s">
        <v>3</v>
      </c>
      <c r="C4" s="34" t="s">
        <v>1</v>
      </c>
      <c r="D4" s="34" t="s">
        <v>4</v>
      </c>
      <c r="E4" s="34" t="s">
        <v>5</v>
      </c>
      <c r="F4" s="34" t="s">
        <v>6</v>
      </c>
    </row>
    <row r="5" spans="1:6" x14ac:dyDescent="0.25">
      <c r="A5" s="33"/>
      <c r="B5" s="33"/>
      <c r="C5" s="34"/>
      <c r="D5" s="34"/>
      <c r="E5" s="34"/>
      <c r="F5" s="34"/>
    </row>
    <row r="6" spans="1:6" x14ac:dyDescent="0.25">
      <c r="A6" s="4" t="s">
        <v>7</v>
      </c>
      <c r="B6" s="2" t="s">
        <v>8</v>
      </c>
      <c r="C6" s="7">
        <v>44256</v>
      </c>
      <c r="D6" s="6" t="s">
        <v>9</v>
      </c>
      <c r="E6" s="6" t="s">
        <v>9</v>
      </c>
      <c r="F6" s="8">
        <v>259957451079.47</v>
      </c>
    </row>
    <row r="7" spans="1:6" x14ac:dyDescent="0.25">
      <c r="A7" s="4" t="s">
        <v>10</v>
      </c>
      <c r="B7" s="2" t="s">
        <v>11</v>
      </c>
      <c r="C7" s="7">
        <v>44256</v>
      </c>
      <c r="D7" s="6" t="s">
        <v>9</v>
      </c>
      <c r="E7" s="6" t="s">
        <v>9</v>
      </c>
      <c r="F7" s="8">
        <v>259957451079.45999</v>
      </c>
    </row>
    <row r="8" spans="1:6" x14ac:dyDescent="0.25">
      <c r="A8" s="4" t="s">
        <v>12</v>
      </c>
      <c r="B8" s="2" t="s">
        <v>13</v>
      </c>
      <c r="C8" s="7">
        <v>44402</v>
      </c>
      <c r="D8" s="8">
        <v>1000000</v>
      </c>
      <c r="E8" s="9">
        <v>158420</v>
      </c>
      <c r="F8" s="8">
        <f>D8*E8</f>
        <v>158420000000</v>
      </c>
    </row>
    <row r="9" spans="1:6" x14ac:dyDescent="0.25">
      <c r="A9" s="4" t="s">
        <v>14</v>
      </c>
      <c r="B9" s="2" t="s">
        <v>15</v>
      </c>
      <c r="C9" s="7">
        <v>44402</v>
      </c>
      <c r="D9" s="8">
        <v>1000000</v>
      </c>
      <c r="E9" s="9">
        <v>158420</v>
      </c>
      <c r="F9" s="8">
        <f>D9*E9</f>
        <v>158420000000</v>
      </c>
    </row>
    <row r="10" spans="1:6" x14ac:dyDescent="0.25">
      <c r="A10" s="4" t="s">
        <v>16</v>
      </c>
      <c r="B10" s="2" t="s">
        <v>17</v>
      </c>
      <c r="C10" s="7">
        <v>44406</v>
      </c>
      <c r="D10" s="6" t="s">
        <v>9</v>
      </c>
      <c r="E10" s="6" t="s">
        <v>9</v>
      </c>
      <c r="F10" s="8">
        <v>259957451079.47</v>
      </c>
    </row>
    <row r="11" spans="1:6" x14ac:dyDescent="0.25">
      <c r="A11" s="4" t="s">
        <v>18</v>
      </c>
      <c r="B11" s="2" t="s">
        <v>19</v>
      </c>
      <c r="C11" s="7">
        <v>44406</v>
      </c>
      <c r="D11" s="6" t="s">
        <v>9</v>
      </c>
      <c r="E11" s="6" t="s">
        <v>9</v>
      </c>
      <c r="F11" s="8">
        <v>259957451079.45999</v>
      </c>
    </row>
    <row r="12" spans="1:6" x14ac:dyDescent="0.25">
      <c r="A12" s="4" t="s">
        <v>20</v>
      </c>
      <c r="B12" s="2" t="s">
        <v>21</v>
      </c>
      <c r="C12" s="7">
        <v>44425</v>
      </c>
      <c r="D12" s="8">
        <v>1000000</v>
      </c>
      <c r="E12" s="9">
        <v>133167</v>
      </c>
      <c r="F12" s="8">
        <f>D12*E12</f>
        <v>133167000000</v>
      </c>
    </row>
    <row r="13" spans="1:6" x14ac:dyDescent="0.25">
      <c r="A13" s="4" t="s">
        <v>22</v>
      </c>
      <c r="B13" s="2" t="s">
        <v>23</v>
      </c>
      <c r="C13" s="7">
        <v>44425</v>
      </c>
      <c r="D13" s="8">
        <v>1000000</v>
      </c>
      <c r="E13" s="9">
        <v>133167</v>
      </c>
      <c r="F13" s="8">
        <f t="shared" ref="F13:F53" si="0">D13*E13</f>
        <v>133167000000</v>
      </c>
    </row>
    <row r="14" spans="1:6" x14ac:dyDescent="0.25">
      <c r="A14" s="4" t="s">
        <v>24</v>
      </c>
      <c r="B14" s="2" t="s">
        <v>25</v>
      </c>
      <c r="C14" s="7">
        <v>44444</v>
      </c>
      <c r="D14" s="8">
        <v>1000000</v>
      </c>
      <c r="E14" s="9">
        <v>259956</v>
      </c>
      <c r="F14" s="8">
        <f t="shared" si="0"/>
        <v>259956000000</v>
      </c>
    </row>
    <row r="15" spans="1:6" x14ac:dyDescent="0.25">
      <c r="A15" s="4" t="s">
        <v>26</v>
      </c>
      <c r="B15" s="2" t="s">
        <v>27</v>
      </c>
      <c r="C15" s="7">
        <v>44444</v>
      </c>
      <c r="D15" s="8">
        <v>1000000</v>
      </c>
      <c r="E15" s="9">
        <v>259956</v>
      </c>
      <c r="F15" s="8">
        <f t="shared" si="0"/>
        <v>259956000000</v>
      </c>
    </row>
    <row r="16" spans="1:6" x14ac:dyDescent="0.25">
      <c r="A16" s="10" t="s">
        <v>28</v>
      </c>
      <c r="B16" s="11" t="s">
        <v>29</v>
      </c>
      <c r="C16" s="12">
        <v>44453</v>
      </c>
      <c r="D16" s="13">
        <v>1000</v>
      </c>
      <c r="E16" s="14">
        <v>147000500</v>
      </c>
      <c r="F16" s="8">
        <f t="shared" si="0"/>
        <v>147000500000</v>
      </c>
    </row>
    <row r="17" spans="1:8" x14ac:dyDescent="0.25">
      <c r="A17" s="10" t="s">
        <v>30</v>
      </c>
      <c r="B17" s="11" t="s">
        <v>31</v>
      </c>
      <c r="C17" s="12">
        <v>44453</v>
      </c>
      <c r="D17" s="13">
        <v>1000</v>
      </c>
      <c r="E17" s="14">
        <v>147000500</v>
      </c>
      <c r="F17" s="8">
        <f t="shared" si="0"/>
        <v>147000500000</v>
      </c>
    </row>
    <row r="18" spans="1:8" x14ac:dyDescent="0.25">
      <c r="A18" s="4" t="s">
        <v>32</v>
      </c>
      <c r="B18" s="2" t="s">
        <v>33</v>
      </c>
      <c r="C18" s="7">
        <v>44497</v>
      </c>
      <c r="D18" s="8">
        <v>1000000</v>
      </c>
      <c r="E18" s="9">
        <v>259956</v>
      </c>
      <c r="F18" s="8">
        <f t="shared" si="0"/>
        <v>259956000000</v>
      </c>
      <c r="G18" s="15"/>
    </row>
    <row r="19" spans="1:8" x14ac:dyDescent="0.25">
      <c r="A19" s="4" t="s">
        <v>34</v>
      </c>
      <c r="B19" s="2" t="s">
        <v>35</v>
      </c>
      <c r="C19" s="7">
        <v>44497</v>
      </c>
      <c r="D19" s="8">
        <v>1000000</v>
      </c>
      <c r="E19" s="9">
        <v>259956</v>
      </c>
      <c r="F19" s="8">
        <f t="shared" si="0"/>
        <v>259956000000</v>
      </c>
      <c r="G19" s="15"/>
    </row>
    <row r="20" spans="1:8" x14ac:dyDescent="0.25">
      <c r="A20" s="10" t="s">
        <v>36</v>
      </c>
      <c r="B20" s="11" t="s">
        <v>37</v>
      </c>
      <c r="C20" s="12">
        <v>44514</v>
      </c>
      <c r="D20" s="13">
        <v>1000000</v>
      </c>
      <c r="E20" s="14">
        <v>147000</v>
      </c>
      <c r="F20" s="8">
        <f t="shared" si="0"/>
        <v>147000000000</v>
      </c>
    </row>
    <row r="21" spans="1:8" x14ac:dyDescent="0.25">
      <c r="A21" s="10" t="s">
        <v>38</v>
      </c>
      <c r="B21" s="11" t="s">
        <v>39</v>
      </c>
      <c r="C21" s="12">
        <v>44514</v>
      </c>
      <c r="D21" s="13">
        <v>1000000</v>
      </c>
      <c r="E21" s="14">
        <v>147000</v>
      </c>
      <c r="F21" s="8">
        <f t="shared" si="0"/>
        <v>147000000000</v>
      </c>
    </row>
    <row r="22" spans="1:8" x14ac:dyDescent="0.25">
      <c r="A22" s="4" t="s">
        <v>40</v>
      </c>
      <c r="B22" s="16" t="s">
        <v>41</v>
      </c>
      <c r="C22" s="7">
        <v>44651</v>
      </c>
      <c r="D22" s="6" t="s">
        <v>9</v>
      </c>
      <c r="E22" s="6" t="s">
        <v>9</v>
      </c>
      <c r="F22" s="8">
        <v>5651310153.9399996</v>
      </c>
    </row>
    <row r="23" spans="1:8" x14ac:dyDescent="0.25">
      <c r="A23" s="4" t="s">
        <v>42</v>
      </c>
      <c r="B23" s="16" t="s">
        <v>43</v>
      </c>
      <c r="C23" s="7">
        <v>44651</v>
      </c>
      <c r="D23" s="6" t="s">
        <v>9</v>
      </c>
      <c r="E23" s="6" t="s">
        <v>9</v>
      </c>
      <c r="F23" s="8">
        <v>5651310153.9399996</v>
      </c>
    </row>
    <row r="24" spans="1:8" x14ac:dyDescent="0.25">
      <c r="A24" s="4" t="s">
        <v>44</v>
      </c>
      <c r="B24" s="16" t="s">
        <v>45</v>
      </c>
      <c r="C24" s="7">
        <v>44651</v>
      </c>
      <c r="D24" s="6" t="s">
        <v>9</v>
      </c>
      <c r="E24" s="6" t="s">
        <v>9</v>
      </c>
      <c r="F24" s="8">
        <v>5651310153.9499998</v>
      </c>
      <c r="G24" s="17"/>
    </row>
    <row r="25" spans="1:8" x14ac:dyDescent="0.25">
      <c r="A25" s="4" t="s">
        <v>46</v>
      </c>
      <c r="B25" s="2" t="s">
        <v>47</v>
      </c>
      <c r="C25" s="7">
        <v>44715</v>
      </c>
      <c r="D25" s="8">
        <v>1000</v>
      </c>
      <c r="E25" s="9">
        <v>267199500</v>
      </c>
      <c r="F25" s="8">
        <f>D25*E25</f>
        <v>267199500000</v>
      </c>
    </row>
    <row r="26" spans="1:8" x14ac:dyDescent="0.25">
      <c r="A26" s="4" t="s">
        <v>48</v>
      </c>
      <c r="B26" s="2" t="s">
        <v>49</v>
      </c>
      <c r="C26" s="7">
        <v>44715</v>
      </c>
      <c r="D26" s="8">
        <v>1000</v>
      </c>
      <c r="E26" s="9">
        <v>267199500</v>
      </c>
      <c r="F26" s="8">
        <f>D26*E26</f>
        <v>267199500000</v>
      </c>
      <c r="G26" s="17"/>
      <c r="H26" s="17"/>
    </row>
    <row r="27" spans="1:8" x14ac:dyDescent="0.25">
      <c r="A27" s="4" t="s">
        <v>50</v>
      </c>
      <c r="B27" s="2" t="s">
        <v>51</v>
      </c>
      <c r="C27" s="7">
        <v>44895</v>
      </c>
      <c r="D27" s="8">
        <v>1000</v>
      </c>
      <c r="E27" s="9">
        <v>141343500</v>
      </c>
      <c r="F27" s="8">
        <f>D27*E27</f>
        <v>141343500000</v>
      </c>
      <c r="G27" s="17"/>
      <c r="H27" s="17"/>
    </row>
    <row r="28" spans="1:8" x14ac:dyDescent="0.25">
      <c r="A28" s="4" t="s">
        <v>52</v>
      </c>
      <c r="B28" s="2" t="s">
        <v>53</v>
      </c>
      <c r="C28" s="7">
        <v>44895</v>
      </c>
      <c r="D28" s="8">
        <v>1000</v>
      </c>
      <c r="E28" s="9">
        <v>141343500</v>
      </c>
      <c r="F28" s="8">
        <f>D28*E28</f>
        <v>141343500000</v>
      </c>
      <c r="G28" s="17"/>
      <c r="H28" s="17"/>
    </row>
    <row r="29" spans="1:8" x14ac:dyDescent="0.25">
      <c r="A29" s="4" t="s">
        <v>54</v>
      </c>
      <c r="B29" s="2" t="s">
        <v>55</v>
      </c>
      <c r="C29" s="7">
        <v>44986</v>
      </c>
      <c r="D29" s="8">
        <v>1000</v>
      </c>
      <c r="E29" s="9">
        <f>5621500+4957000</f>
        <v>10578500</v>
      </c>
      <c r="F29" s="8">
        <f>E29*D29</f>
        <v>10578500000</v>
      </c>
      <c r="G29" s="17"/>
      <c r="H29" s="17"/>
    </row>
    <row r="30" spans="1:8" x14ac:dyDescent="0.25">
      <c r="A30" s="4" t="s">
        <v>56</v>
      </c>
      <c r="B30" s="2" t="s">
        <v>57</v>
      </c>
      <c r="C30" s="7">
        <v>44986</v>
      </c>
      <c r="D30" s="8">
        <v>1000</v>
      </c>
      <c r="E30" s="9">
        <f>E29</f>
        <v>10578500</v>
      </c>
      <c r="F30" s="8">
        <f>E30*D30</f>
        <v>10578500000</v>
      </c>
      <c r="G30" s="17"/>
      <c r="H30" s="17"/>
    </row>
    <row r="31" spans="1:8" x14ac:dyDescent="0.25">
      <c r="A31" s="25" t="s">
        <v>58</v>
      </c>
      <c r="B31" s="26" t="s">
        <v>59</v>
      </c>
      <c r="C31" s="27">
        <v>39890</v>
      </c>
      <c r="D31" s="28">
        <v>1000000</v>
      </c>
      <c r="E31" s="29">
        <v>15000</v>
      </c>
      <c r="F31" s="28">
        <f t="shared" si="0"/>
        <v>15000000000</v>
      </c>
    </row>
    <row r="32" spans="1:8" x14ac:dyDescent="0.25">
      <c r="A32" s="4" t="s">
        <v>60</v>
      </c>
      <c r="B32" s="2" t="s">
        <v>61</v>
      </c>
      <c r="C32" s="3">
        <v>40275</v>
      </c>
      <c r="D32" s="8">
        <v>1000000</v>
      </c>
      <c r="E32" s="9">
        <v>19900</v>
      </c>
      <c r="F32" s="8">
        <f t="shared" si="0"/>
        <v>19900000000</v>
      </c>
    </row>
    <row r="33" spans="1:7" x14ac:dyDescent="0.25">
      <c r="A33" s="4" t="s">
        <v>62</v>
      </c>
      <c r="B33" s="2" t="s">
        <v>63</v>
      </c>
      <c r="C33" s="3">
        <v>40695</v>
      </c>
      <c r="D33" s="8">
        <v>1000000</v>
      </c>
      <c r="E33" s="9">
        <v>5000</v>
      </c>
      <c r="F33" s="8">
        <f t="shared" si="0"/>
        <v>5000000000</v>
      </c>
    </row>
    <row r="34" spans="1:7" x14ac:dyDescent="0.25">
      <c r="A34" s="4" t="s">
        <v>64</v>
      </c>
      <c r="B34" s="2" t="s">
        <v>65</v>
      </c>
      <c r="C34" s="3">
        <v>41031</v>
      </c>
      <c r="D34" s="8">
        <v>1000000</v>
      </c>
      <c r="E34" s="9">
        <v>15000</v>
      </c>
      <c r="F34" s="8">
        <f t="shared" si="0"/>
        <v>15000000000</v>
      </c>
      <c r="G34" s="15"/>
    </row>
    <row r="35" spans="1:7" x14ac:dyDescent="0.25">
      <c r="A35" s="4" t="s">
        <v>66</v>
      </c>
      <c r="B35" s="2" t="s">
        <v>67</v>
      </c>
      <c r="C35" s="3">
        <v>41458</v>
      </c>
      <c r="D35" s="8">
        <v>1000000</v>
      </c>
      <c r="E35" s="9">
        <v>5000</v>
      </c>
      <c r="F35" s="8">
        <f t="shared" si="0"/>
        <v>5000000000</v>
      </c>
    </row>
    <row r="36" spans="1:7" x14ac:dyDescent="0.25">
      <c r="A36" s="4" t="s">
        <v>68</v>
      </c>
      <c r="B36" s="2" t="s">
        <v>69</v>
      </c>
      <c r="C36" s="3">
        <v>41717</v>
      </c>
      <c r="D36" s="8">
        <v>1000000</v>
      </c>
      <c r="E36" s="9">
        <v>48177</v>
      </c>
      <c r="F36" s="8">
        <f t="shared" si="0"/>
        <v>48177000000</v>
      </c>
    </row>
    <row r="37" spans="1:7" x14ac:dyDescent="0.25">
      <c r="A37" s="4" t="s">
        <v>70</v>
      </c>
      <c r="B37" s="2" t="s">
        <v>71</v>
      </c>
      <c r="C37" s="3">
        <v>42193</v>
      </c>
      <c r="D37" s="8">
        <v>1000000</v>
      </c>
      <c r="E37" s="9">
        <v>23653</v>
      </c>
      <c r="F37" s="8">
        <f t="shared" si="0"/>
        <v>23653000000</v>
      </c>
    </row>
    <row r="38" spans="1:7" x14ac:dyDescent="0.25">
      <c r="A38" s="4" t="s">
        <v>72</v>
      </c>
      <c r="B38" s="2" t="s">
        <v>73</v>
      </c>
      <c r="C38" s="3">
        <v>42200</v>
      </c>
      <c r="D38" s="8">
        <v>1000000</v>
      </c>
      <c r="E38" s="9">
        <v>31590</v>
      </c>
      <c r="F38" s="8">
        <f t="shared" si="0"/>
        <v>31590000000</v>
      </c>
    </row>
    <row r="39" spans="1:7" x14ac:dyDescent="0.25">
      <c r="A39" s="4" t="s">
        <v>74</v>
      </c>
      <c r="B39" s="2" t="s">
        <v>75</v>
      </c>
      <c r="C39" s="3">
        <v>43033</v>
      </c>
      <c r="D39" s="8">
        <v>1000000</v>
      </c>
      <c r="E39" s="9">
        <v>7520</v>
      </c>
      <c r="F39" s="8">
        <f t="shared" si="0"/>
        <v>7520000000</v>
      </c>
      <c r="G39" s="15"/>
    </row>
    <row r="40" spans="1:7" x14ac:dyDescent="0.25">
      <c r="A40" s="4" t="s">
        <v>76</v>
      </c>
      <c r="B40" s="2" t="s">
        <v>77</v>
      </c>
      <c r="C40" s="3">
        <v>43110</v>
      </c>
      <c r="D40" s="8">
        <v>1000000</v>
      </c>
      <c r="E40" s="9">
        <v>23152</v>
      </c>
      <c r="F40" s="8">
        <f t="shared" si="0"/>
        <v>23152000000</v>
      </c>
    </row>
    <row r="41" spans="1:7" x14ac:dyDescent="0.25">
      <c r="A41" s="4" t="s">
        <v>78</v>
      </c>
      <c r="B41" s="5" t="s">
        <v>79</v>
      </c>
      <c r="C41" s="1">
        <v>43117</v>
      </c>
      <c r="D41" s="8">
        <v>1000000</v>
      </c>
      <c r="E41" s="9">
        <v>21300</v>
      </c>
      <c r="F41" s="8">
        <f t="shared" si="0"/>
        <v>21300000000</v>
      </c>
    </row>
    <row r="42" spans="1:7" x14ac:dyDescent="0.25">
      <c r="A42" s="4" t="s">
        <v>80</v>
      </c>
      <c r="B42" s="5" t="s">
        <v>81</v>
      </c>
      <c r="C42" s="3">
        <v>43131</v>
      </c>
      <c r="D42" s="8">
        <v>1000000</v>
      </c>
      <c r="E42" s="9">
        <v>22100</v>
      </c>
      <c r="F42" s="8">
        <f t="shared" si="0"/>
        <v>22100000000</v>
      </c>
    </row>
    <row r="43" spans="1:7" x14ac:dyDescent="0.25">
      <c r="A43" s="4" t="s">
        <v>82</v>
      </c>
      <c r="B43" s="5" t="s">
        <v>83</v>
      </c>
      <c r="C43" s="3">
        <v>43495</v>
      </c>
      <c r="D43" s="8">
        <v>1000000</v>
      </c>
      <c r="E43" s="9">
        <v>11853</v>
      </c>
      <c r="F43" s="8">
        <f t="shared" si="0"/>
        <v>11853000000</v>
      </c>
    </row>
    <row r="44" spans="1:7" x14ac:dyDescent="0.25">
      <c r="A44" s="4" t="s">
        <v>84</v>
      </c>
      <c r="B44" s="5" t="s">
        <v>85</v>
      </c>
      <c r="C44" s="3">
        <v>43530</v>
      </c>
      <c r="D44" s="8">
        <v>1000000</v>
      </c>
      <c r="E44" s="9">
        <v>19486</v>
      </c>
      <c r="F44" s="8">
        <f t="shared" si="0"/>
        <v>19486000000</v>
      </c>
    </row>
    <row r="45" spans="1:7" x14ac:dyDescent="0.25">
      <c r="A45" s="4" t="s">
        <v>86</v>
      </c>
      <c r="B45" s="5" t="s">
        <v>87</v>
      </c>
      <c r="C45" s="1">
        <v>43572</v>
      </c>
      <c r="D45" s="8">
        <v>1000000</v>
      </c>
      <c r="E45" s="9">
        <f>17593+99750</f>
        <v>117343</v>
      </c>
      <c r="F45" s="8">
        <f t="shared" si="0"/>
        <v>117343000000</v>
      </c>
    </row>
    <row r="46" spans="1:7" x14ac:dyDescent="0.25">
      <c r="A46" s="4" t="s">
        <v>88</v>
      </c>
      <c r="B46" s="5" t="s">
        <v>89</v>
      </c>
      <c r="C46" s="1">
        <v>43740</v>
      </c>
      <c r="D46" s="8">
        <v>1000000</v>
      </c>
      <c r="E46" s="9">
        <v>22880</v>
      </c>
      <c r="F46" s="8">
        <f t="shared" si="0"/>
        <v>22880000000</v>
      </c>
      <c r="G46" s="15"/>
    </row>
    <row r="47" spans="1:7" x14ac:dyDescent="0.25">
      <c r="A47" s="4" t="s">
        <v>90</v>
      </c>
      <c r="B47" s="5" t="s">
        <v>91</v>
      </c>
      <c r="C47" s="1">
        <v>43880</v>
      </c>
      <c r="D47" s="8">
        <v>1000000</v>
      </c>
      <c r="E47" s="9">
        <f>8173+15400-2000+20000</f>
        <v>41573</v>
      </c>
      <c r="F47" s="8">
        <f t="shared" si="0"/>
        <v>41573000000</v>
      </c>
    </row>
    <row r="48" spans="1:7" x14ac:dyDescent="0.25">
      <c r="A48" s="4" t="s">
        <v>92</v>
      </c>
      <c r="B48" s="5" t="s">
        <v>93</v>
      </c>
      <c r="C48" s="1">
        <v>43943</v>
      </c>
      <c r="D48" s="8">
        <v>1000000</v>
      </c>
      <c r="E48" s="9">
        <v>10735</v>
      </c>
      <c r="F48" s="8">
        <f t="shared" si="0"/>
        <v>10735000000</v>
      </c>
    </row>
    <row r="49" spans="1:7" x14ac:dyDescent="0.25">
      <c r="A49" s="4" t="s">
        <v>94</v>
      </c>
      <c r="B49" s="5" t="s">
        <v>95</v>
      </c>
      <c r="C49" s="1">
        <v>44013</v>
      </c>
      <c r="D49" s="8">
        <v>1000000</v>
      </c>
      <c r="E49" s="9">
        <v>54014</v>
      </c>
      <c r="F49" s="8">
        <f t="shared" si="0"/>
        <v>54014000000</v>
      </c>
    </row>
    <row r="50" spans="1:7" x14ac:dyDescent="0.25">
      <c r="A50" s="4" t="s">
        <v>96</v>
      </c>
      <c r="B50" s="5" t="s">
        <v>97</v>
      </c>
      <c r="C50" s="1">
        <v>44265</v>
      </c>
      <c r="D50" s="8">
        <v>1000000</v>
      </c>
      <c r="E50" s="9">
        <f>28830+18000</f>
        <v>46830</v>
      </c>
      <c r="F50" s="8">
        <f t="shared" si="0"/>
        <v>46830000000</v>
      </c>
    </row>
    <row r="51" spans="1:7" x14ac:dyDescent="0.25">
      <c r="A51" s="4" t="s">
        <v>98</v>
      </c>
      <c r="B51" s="5" t="s">
        <v>99</v>
      </c>
      <c r="C51" s="1">
        <v>44286</v>
      </c>
      <c r="D51" s="8">
        <v>1000000</v>
      </c>
      <c r="E51" s="9">
        <v>10790</v>
      </c>
      <c r="F51" s="8">
        <f t="shared" si="0"/>
        <v>10790000000</v>
      </c>
    </row>
    <row r="52" spans="1:7" x14ac:dyDescent="0.25">
      <c r="A52" s="4" t="s">
        <v>100</v>
      </c>
      <c r="B52" s="5" t="s">
        <v>101</v>
      </c>
      <c r="C52" s="1">
        <v>44363</v>
      </c>
      <c r="D52" s="8">
        <v>1000000</v>
      </c>
      <c r="E52" s="9">
        <v>7334</v>
      </c>
      <c r="F52" s="8">
        <f t="shared" si="0"/>
        <v>7334000000</v>
      </c>
    </row>
    <row r="53" spans="1:7" x14ac:dyDescent="0.25">
      <c r="A53" s="4" t="s">
        <v>102</v>
      </c>
      <c r="B53" s="5" t="s">
        <v>103</v>
      </c>
      <c r="C53" s="1">
        <v>44804</v>
      </c>
      <c r="D53" s="8">
        <v>1000000</v>
      </c>
      <c r="E53" s="9">
        <f>17755+51500</f>
        <v>69255</v>
      </c>
      <c r="F53" s="8">
        <f t="shared" si="0"/>
        <v>69255000000</v>
      </c>
    </row>
    <row r="54" spans="1:7" x14ac:dyDescent="0.25">
      <c r="A54" s="4" t="s">
        <v>104</v>
      </c>
      <c r="B54" s="5" t="s">
        <v>105</v>
      </c>
      <c r="C54" s="1">
        <v>44895</v>
      </c>
      <c r="D54" s="8">
        <v>1000000</v>
      </c>
      <c r="E54" s="9">
        <v>60300</v>
      </c>
      <c r="F54" s="8">
        <f>E54*D54</f>
        <v>60300000000</v>
      </c>
      <c r="G54" s="17"/>
    </row>
    <row r="55" spans="1:7" x14ac:dyDescent="0.25">
      <c r="A55" s="4" t="s">
        <v>106</v>
      </c>
      <c r="B55" s="5" t="s">
        <v>107</v>
      </c>
      <c r="C55" s="1">
        <v>44951</v>
      </c>
      <c r="D55" s="8">
        <v>1000000</v>
      </c>
      <c r="E55" s="9">
        <v>129050</v>
      </c>
      <c r="F55" s="8">
        <f>D55*E55</f>
        <v>129050000000</v>
      </c>
      <c r="G55" s="17"/>
    </row>
    <row r="56" spans="1:7" x14ac:dyDescent="0.25">
      <c r="A56" s="4" t="s">
        <v>108</v>
      </c>
      <c r="B56" s="5" t="s">
        <v>109</v>
      </c>
      <c r="C56" s="1">
        <v>45049</v>
      </c>
      <c r="D56" s="8">
        <v>1000000</v>
      </c>
      <c r="E56" s="9">
        <f>15000+33000</f>
        <v>48000</v>
      </c>
      <c r="F56" s="8">
        <f>D56*E56</f>
        <v>48000000000</v>
      </c>
      <c r="G56" s="17"/>
    </row>
    <row r="57" spans="1:7" x14ac:dyDescent="0.25">
      <c r="A57" s="10" t="s">
        <v>110</v>
      </c>
      <c r="B57" s="20" t="s">
        <v>111</v>
      </c>
      <c r="C57" s="21">
        <v>45091</v>
      </c>
      <c r="D57" s="13">
        <v>1000000</v>
      </c>
      <c r="E57" s="14">
        <v>11045</v>
      </c>
      <c r="F57" s="13">
        <f>D57*E57</f>
        <v>11045000000</v>
      </c>
      <c r="G57" s="17"/>
    </row>
    <row r="58" spans="1:7" x14ac:dyDescent="0.25">
      <c r="A58" s="4" t="s">
        <v>112</v>
      </c>
      <c r="B58" s="5" t="s">
        <v>113</v>
      </c>
      <c r="C58" s="1">
        <v>45168</v>
      </c>
      <c r="D58" s="8">
        <v>1000000</v>
      </c>
      <c r="E58" s="18">
        <f>5999+15282+8500</f>
        <v>29781</v>
      </c>
      <c r="F58" s="19">
        <f t="shared" ref="F58:F62" si="1">D58*E58</f>
        <v>29781000000</v>
      </c>
      <c r="G58" s="17"/>
    </row>
    <row r="59" spans="1:7" x14ac:dyDescent="0.25">
      <c r="A59" s="4" t="s">
        <v>114</v>
      </c>
      <c r="B59" s="5" t="s">
        <v>115</v>
      </c>
      <c r="C59" s="1">
        <v>45189</v>
      </c>
      <c r="D59" s="8">
        <v>1000000</v>
      </c>
      <c r="E59" s="9">
        <v>21800</v>
      </c>
      <c r="F59" s="8">
        <f t="shared" si="1"/>
        <v>21800000000</v>
      </c>
      <c r="G59" s="17"/>
    </row>
    <row r="60" spans="1:7" x14ac:dyDescent="0.25">
      <c r="A60" s="4" t="s">
        <v>116</v>
      </c>
      <c r="B60" s="5" t="s">
        <v>117</v>
      </c>
      <c r="C60" s="1">
        <v>45224</v>
      </c>
      <c r="D60" s="8">
        <v>1000000</v>
      </c>
      <c r="E60" s="9">
        <f>16370+500+41104</f>
        <v>57974</v>
      </c>
      <c r="F60" s="8">
        <f t="shared" si="1"/>
        <v>57974000000</v>
      </c>
      <c r="G60" s="17"/>
    </row>
    <row r="61" spans="1:7" x14ac:dyDescent="0.25">
      <c r="A61" s="4" t="s">
        <v>118</v>
      </c>
      <c r="B61" s="5" t="s">
        <v>119</v>
      </c>
      <c r="C61" s="1">
        <v>45259</v>
      </c>
      <c r="D61" s="8">
        <v>1000000</v>
      </c>
      <c r="E61" s="9">
        <v>18800</v>
      </c>
      <c r="F61" s="8">
        <f t="shared" si="1"/>
        <v>18800000000</v>
      </c>
      <c r="G61" s="17"/>
    </row>
    <row r="62" spans="1:7" x14ac:dyDescent="0.25">
      <c r="A62" s="4" t="s">
        <v>120</v>
      </c>
      <c r="B62" s="5" t="s">
        <v>121</v>
      </c>
      <c r="C62" s="1">
        <v>45266</v>
      </c>
      <c r="D62" s="8">
        <v>1000000</v>
      </c>
      <c r="E62" s="9">
        <v>19700</v>
      </c>
      <c r="F62" s="8">
        <f t="shared" si="1"/>
        <v>19700000000</v>
      </c>
      <c r="G62" s="17"/>
    </row>
    <row r="63" spans="1:7" x14ac:dyDescent="0.25">
      <c r="A63" s="4" t="s">
        <v>123</v>
      </c>
      <c r="B63" s="5" t="s">
        <v>124</v>
      </c>
      <c r="C63" s="1">
        <v>45322</v>
      </c>
      <c r="D63" s="8">
        <v>1000000</v>
      </c>
      <c r="E63" s="9">
        <v>7550</v>
      </c>
      <c r="F63" s="8">
        <f t="shared" ref="F63" si="2">D63*E63</f>
        <v>7550000000</v>
      </c>
      <c r="G63" s="17"/>
    </row>
    <row r="64" spans="1:7" x14ac:dyDescent="0.25">
      <c r="A64" s="4" t="s">
        <v>125</v>
      </c>
      <c r="B64" s="5" t="s">
        <v>126</v>
      </c>
      <c r="C64" s="1">
        <v>45343</v>
      </c>
      <c r="D64" s="8">
        <v>1000000</v>
      </c>
      <c r="E64" s="9">
        <f>22010+9750</f>
        <v>31760</v>
      </c>
      <c r="F64" s="8">
        <f t="shared" ref="F64" si="3">D64*E64</f>
        <v>31760000000</v>
      </c>
      <c r="G64" s="17"/>
    </row>
    <row r="65" spans="1:7" x14ac:dyDescent="0.25">
      <c r="A65" s="4" t="s">
        <v>127</v>
      </c>
      <c r="B65" s="5" t="s">
        <v>128</v>
      </c>
      <c r="C65" s="1">
        <v>45364</v>
      </c>
      <c r="D65" s="8">
        <v>1000000</v>
      </c>
      <c r="E65" s="9">
        <v>19100</v>
      </c>
      <c r="F65" s="8">
        <f>E65*D65</f>
        <v>19100000000</v>
      </c>
      <c r="G65" s="17"/>
    </row>
    <row r="66" spans="1:7" x14ac:dyDescent="0.25">
      <c r="A66" s="32" t="s">
        <v>122</v>
      </c>
      <c r="B66" s="32"/>
      <c r="C66" s="32"/>
      <c r="D66" s="32"/>
      <c r="E66" s="32"/>
      <c r="F66" s="22">
        <f>SUM(F6:F65)-F31</f>
        <v>5195370734779.6895</v>
      </c>
    </row>
    <row r="68" spans="1:7" x14ac:dyDescent="0.25">
      <c r="A68" s="24" t="s">
        <v>130</v>
      </c>
      <c r="B68" s="24"/>
      <c r="F68" s="23"/>
    </row>
    <row r="69" spans="1:7" x14ac:dyDescent="0.25">
      <c r="F69" s="17"/>
    </row>
  </sheetData>
  <mergeCells count="9">
    <mergeCell ref="A66:E66"/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horizontalDpi="300" verticalDpi="300" r:id="rId1"/>
  <ignoredErrors>
    <ignoredError sqref="F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OAT en cours</vt:lpstr>
    </vt:vector>
  </TitlesOfParts>
  <Company>Algérie Clearing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</dc:creator>
  <cp:lastModifiedBy>Antar Rbh</cp:lastModifiedBy>
  <cp:lastPrinted>2024-01-14T09:32:44Z</cp:lastPrinted>
  <dcterms:created xsi:type="dcterms:W3CDTF">2014-10-21T10:10:26Z</dcterms:created>
  <dcterms:modified xsi:type="dcterms:W3CDTF">2024-03-31T10:12:53Z</dcterms:modified>
</cp:coreProperties>
</file>